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\Desktop\Product Sells\2020 Nuts\Nuts for Scouting 2020\"/>
    </mc:Choice>
  </mc:AlternateContent>
  <xr:revisionPtr revIDLastSave="0" documentId="13_ncr:1_{EC8DF425-EAE7-44EA-9ECD-9B6A25ADF284}" xr6:coauthVersionLast="44" xr6:coauthVersionMax="44" xr10:uidLastSave="{00000000-0000-0000-0000-000000000000}"/>
  <bookViews>
    <workbookView xWindow="-120" yWindow="-120" windowWidth="20730" windowHeight="11760" xr2:uid="{00000000-000D-0000-FFFF-FFFF00000000}"/>
  </bookViews>
  <sheets>
    <sheet name="Unit Mast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1" i="4" l="1"/>
  <c r="Z35" i="4" s="1"/>
  <c r="Y31" i="4"/>
  <c r="X31" i="4"/>
  <c r="X35" i="4" s="1"/>
  <c r="W31" i="4"/>
  <c r="W35" i="4" s="1"/>
  <c r="V31" i="4"/>
  <c r="V35" i="4" s="1"/>
  <c r="U31" i="4"/>
  <c r="U35" i="4" s="1"/>
  <c r="T31" i="4"/>
  <c r="T35" i="4" s="1"/>
  <c r="S31" i="4"/>
  <c r="S34" i="4" s="1"/>
  <c r="R31" i="4"/>
  <c r="R35" i="4" s="1"/>
  <c r="Q31" i="4"/>
  <c r="P31" i="4"/>
  <c r="P35" i="4" s="1"/>
  <c r="O31" i="4"/>
  <c r="N31" i="4"/>
  <c r="N35" i="4" s="1"/>
  <c r="M31" i="4"/>
  <c r="M34" i="4" s="1"/>
  <c r="L31" i="4"/>
  <c r="L35" i="4" s="1"/>
  <c r="K31" i="4"/>
  <c r="K34" i="4" s="1"/>
  <c r="J31" i="4"/>
  <c r="J35" i="4" s="1"/>
  <c r="I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U34" i="4" l="1"/>
  <c r="U36" i="4" s="1"/>
  <c r="V34" i="4"/>
  <c r="V36" i="4" s="1"/>
  <c r="AA31" i="4"/>
  <c r="K35" i="4"/>
  <c r="K36" i="4" s="1"/>
  <c r="L34" i="4"/>
  <c r="L36" i="4" s="1"/>
  <c r="M35" i="4"/>
  <c r="M36" i="4" s="1"/>
  <c r="N34" i="4"/>
  <c r="N36" i="4" s="1"/>
  <c r="S35" i="4"/>
  <c r="S36" i="4" s="1"/>
  <c r="T34" i="4"/>
  <c r="T36" i="4" s="1"/>
  <c r="I35" i="4"/>
  <c r="Q35" i="4"/>
  <c r="Y35" i="4"/>
  <c r="O34" i="4"/>
  <c r="W34" i="4"/>
  <c r="W36" i="4" s="1"/>
  <c r="I34" i="4"/>
  <c r="Q34" i="4"/>
  <c r="Y34" i="4"/>
  <c r="P34" i="4"/>
  <c r="P36" i="4" s="1"/>
  <c r="X34" i="4"/>
  <c r="X36" i="4" s="1"/>
  <c r="J34" i="4"/>
  <c r="J36" i="4" s="1"/>
  <c r="R34" i="4"/>
  <c r="R36" i="4" s="1"/>
  <c r="Z34" i="4"/>
  <c r="Z36" i="4" s="1"/>
  <c r="O35" i="4"/>
  <c r="AA34" i="4" l="1"/>
  <c r="AA35" i="4"/>
  <c r="O36" i="4"/>
  <c r="Y36" i="4"/>
  <c r="Q36" i="4"/>
  <c r="I36" i="4"/>
  <c r="AA36" i="4" l="1"/>
</calcChain>
</file>

<file path=xl/sharedStrings.xml><?xml version="1.0" encoding="utf-8"?>
<sst xmlns="http://schemas.openxmlformats.org/spreadsheetml/2006/main" count="47" uniqueCount="47">
  <si>
    <t>FORM/UNIT  TOTALS</t>
  </si>
  <si>
    <r>
      <rPr>
        <b/>
        <sz val="10"/>
        <color indexed="60"/>
        <rFont val="Arial"/>
        <family val="2"/>
      </rPr>
      <t>UNIT LEADER:</t>
    </r>
    <r>
      <rPr>
        <b/>
        <sz val="11"/>
        <color indexed="60"/>
        <rFont val="Arial"/>
        <family val="2"/>
      </rPr>
      <t xml:space="preserve"> </t>
    </r>
    <r>
      <rPr>
        <b/>
        <sz val="10"/>
        <color indexed="60"/>
        <rFont val="Arial"/>
        <family val="2"/>
      </rPr>
      <t>Transfer Information from Scout Order Form</t>
    </r>
  </si>
  <si>
    <t xml:space="preserve"> Old Bay Seasoned Peanuts</t>
  </si>
  <si>
    <t>Butter Toasted Peanuts</t>
  </si>
  <si>
    <t xml:space="preserve"> Honey Roasted Peanuts</t>
  </si>
  <si>
    <t>Old Bay Seasoned Snack Mix</t>
  </si>
  <si>
    <t>Old Fashioned Peanut Squares</t>
  </si>
  <si>
    <t>Salted Peanuts 18 oz can</t>
  </si>
  <si>
    <t>Cranberry Nut Mix</t>
  </si>
  <si>
    <t xml:space="preserve"> Jumbo Salted Cashews</t>
  </si>
  <si>
    <t>Honey Roasted Cashews</t>
  </si>
  <si>
    <t>Scouting Heritage Mix</t>
  </si>
  <si>
    <t>Peanut Butter Power Mix</t>
  </si>
  <si>
    <t>Scouting Triplet</t>
  </si>
  <si>
    <t>Unit Total</t>
  </si>
  <si>
    <t>Unit Commision</t>
  </si>
  <si>
    <t xml:space="preserve">To Council </t>
  </si>
  <si>
    <t xml:space="preserve">Unit # and Contact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</si>
  <si>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</si>
  <si>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</si>
  <si>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</si>
  <si>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</si>
  <si>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</si>
  <si>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</si>
  <si>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</si>
  <si>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</si>
  <si>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</si>
  <si>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</si>
  <si>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</si>
  <si>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</si>
  <si>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</si>
  <si>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</si>
  <si>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</si>
  <si>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</si>
  <si>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</si>
  <si>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</si>
  <si>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</si>
  <si>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</si>
  <si>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Total Units </t>
  </si>
  <si>
    <t>Chocolate Covered Peanuts 10oz</t>
  </si>
  <si>
    <t>Dusted Chocolate Toffee Peanuts 12oz</t>
  </si>
  <si>
    <t>Dark Chocolate Covered Peanuts 10oz</t>
  </si>
  <si>
    <t>Chocolate Covered Cashews 8oz</t>
  </si>
  <si>
    <t xml:space="preserve"> Chocolate Covered Peanut Butter Peanuts 10oz</t>
  </si>
  <si>
    <t>Pecan Turtledoves 10oz</t>
  </si>
  <si>
    <t xml:space="preserve">Scouts BSA Jane </t>
  </si>
  <si>
    <t>Unit Master Tally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</si>
</sst>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0"/>
      <color indexed="60"/>
      <name val="Arial"/>
      <family val="2"/>
    </font>
    <font>
      <b/>
      <sz val="11"/>
      <color indexed="6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172E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0" fillId="0" borderId="0" xfId="0" applyProtection="1"/>
    <xf numFmtId="49" fontId="0" fillId="0" borderId="8" xfId="0" applyNumberFormat="1" applyBorder="1" applyAlignment="1" applyProtection="1">
      <alignment horizontal="center"/>
    </xf>
    <xf numFmtId="49" fontId="6" fillId="0" borderId="9" xfId="0" applyNumberFormat="1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center"/>
    </xf>
    <xf numFmtId="164" fontId="7" fillId="0" borderId="0" xfId="0" applyNumberFormat="1" applyFont="1" applyProtection="1"/>
    <xf numFmtId="0" fontId="0" fillId="0" borderId="6" xfId="0" applyBorder="1" applyAlignment="1" applyProtection="1"/>
    <xf numFmtId="0" fontId="0" fillId="0" borderId="8" xfId="0" applyBorder="1" applyAlignment="1" applyProtection="1"/>
    <xf numFmtId="0" fontId="0" fillId="0" borderId="0" xfId="0" applyBorder="1" applyAlignment="1" applyProtection="1"/>
    <xf numFmtId="0" fontId="0" fillId="0" borderId="9" xfId="0" applyBorder="1" applyAlignment="1" applyProtection="1"/>
    <xf numFmtId="0" fontId="0" fillId="0" borderId="3" xfId="0" applyBorder="1" applyAlignment="1" applyProtection="1"/>
    <xf numFmtId="49" fontId="0" fillId="0" borderId="9" xfId="0" applyNumberFormat="1" applyBorder="1" applyAlignment="1" applyProtection="1">
      <alignment horizontal="center"/>
    </xf>
    <xf numFmtId="49" fontId="0" fillId="0" borderId="5" xfId="0" applyNumberFormat="1" applyBorder="1" applyAlignment="1" applyProtection="1">
      <alignment horizontal="center"/>
    </xf>
    <xf numFmtId="164" fontId="3" fillId="2" borderId="13" xfId="0" applyNumberFormat="1" applyFont="1" applyFill="1" applyBorder="1" applyAlignment="1" applyProtection="1"/>
    <xf numFmtId="164" fontId="3" fillId="0" borderId="0" xfId="0" applyNumberFormat="1" applyFont="1" applyFill="1" applyBorder="1" applyAlignment="1"/>
    <xf numFmtId="164" fontId="3" fillId="2" borderId="13" xfId="0" applyNumberFormat="1" applyFont="1" applyFill="1" applyBorder="1" applyAlignment="1"/>
    <xf numFmtId="0" fontId="8" fillId="4" borderId="16" xfId="0" applyNumberFormat="1" applyFont="1" applyFill="1" applyBorder="1" applyAlignment="1" applyProtection="1">
      <alignment horizontal="center"/>
    </xf>
    <xf numFmtId="0" fontId="3" fillId="4" borderId="9" xfId="0" applyNumberFormat="1" applyFont="1" applyFill="1" applyBorder="1" applyAlignment="1" applyProtection="1">
      <alignment horizontal="center" vertical="center"/>
    </xf>
    <xf numFmtId="164" fontId="8" fillId="2" borderId="1" xfId="0" applyNumberFormat="1" applyFont="1" applyFill="1" applyBorder="1" applyProtection="1"/>
    <xf numFmtId="164" fontId="3" fillId="2" borderId="12" xfId="0" applyNumberFormat="1" applyFont="1" applyFill="1" applyBorder="1" applyAlignment="1" applyProtection="1"/>
    <xf numFmtId="164" fontId="8" fillId="0" borderId="18" xfId="0" applyNumberFormat="1" applyFont="1" applyBorder="1" applyProtection="1"/>
    <xf numFmtId="164" fontId="8" fillId="2" borderId="17" xfId="0" applyNumberFormat="1" applyFont="1" applyFill="1" applyBorder="1" applyProtection="1"/>
    <xf numFmtId="0" fontId="3" fillId="2" borderId="12" xfId="0" applyFont="1" applyFill="1" applyBorder="1" applyAlignment="1" applyProtection="1">
      <alignment horizontal="right"/>
    </xf>
    <xf numFmtId="0" fontId="3" fillId="2" borderId="13" xfId="0" applyFont="1" applyFill="1" applyBorder="1" applyAlignment="1">
      <alignment horizontal="right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right"/>
    </xf>
    <xf numFmtId="0" fontId="3" fillId="0" borderId="8" xfId="0" applyFont="1" applyBorder="1" applyAlignment="1" applyProtection="1">
      <alignment horizontal="right"/>
    </xf>
    <xf numFmtId="0" fontId="3" fillId="0" borderId="0" xfId="0" applyFont="1" applyBorder="1" applyAlignment="1">
      <alignment horizontal="right"/>
    </xf>
    <xf numFmtId="164" fontId="8" fillId="2" borderId="11" xfId="0" applyNumberFormat="1" applyFont="1" applyFill="1" applyBorder="1" applyAlignment="1" applyProtection="1">
      <alignment horizontal="center" vertical="center" wrapText="1"/>
    </xf>
    <xf numFmtId="164" fontId="8" fillId="2" borderId="15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12" fillId="5" borderId="12" xfId="0" applyFont="1" applyFill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5" borderId="14" xfId="0" applyFill="1" applyBorder="1" applyAlignment="1">
      <alignment wrapText="1"/>
    </xf>
    <xf numFmtId="164" fontId="8" fillId="2" borderId="2" xfId="0" applyNumberFormat="1" applyFont="1" applyFill="1" applyBorder="1" applyAlignment="1" applyProtection="1">
      <alignment horizontal="center" vertical="center" wrapText="1"/>
    </xf>
    <xf numFmtId="164" fontId="8" fillId="3" borderId="11" xfId="0" applyNumberFormat="1" applyFont="1" applyFill="1" applyBorder="1" applyAlignment="1" applyProtection="1">
      <alignment horizontal="center" vertical="center" wrapText="1"/>
    </xf>
    <xf numFmtId="164" fontId="8" fillId="3" borderId="2" xfId="0" applyNumberFormat="1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protection locked="0"/>
    </xf>
    <xf numFmtId="0" fontId="15" fillId="0" borderId="14" xfId="0" applyFont="1" applyBorder="1" applyAlignment="1" applyProtection="1">
      <protection locked="0"/>
    </xf>
    <xf numFmtId="164" fontId="8" fillId="4" borderId="11" xfId="0" applyNumberFormat="1" applyFont="1" applyFill="1" applyBorder="1" applyAlignment="1" applyProtection="1">
      <alignment horizontal="center" wrapText="1"/>
    </xf>
    <xf numFmtId="164" fontId="8" fillId="4" borderId="15" xfId="0" applyNumberFormat="1" applyFont="1" applyFill="1" applyBorder="1" applyAlignment="1" applyProtection="1">
      <alignment horizontal="center" wrapText="1"/>
    </xf>
    <xf numFmtId="0" fontId="9" fillId="2" borderId="6" xfId="0" applyFont="1" applyFill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textRotation="90" wrapText="1"/>
    </xf>
    <xf numFmtId="0" fontId="0" fillId="0" borderId="16" xfId="0" applyBorder="1" applyAlignment="1">
      <alignment horizontal="center" textRotation="90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11" fillId="6" borderId="5" xfId="0" applyFont="1" applyFill="1" applyBorder="1" applyAlignment="1" applyProtection="1">
      <alignment horizontal="center" vertical="center"/>
    </xf>
    <xf numFmtId="0" fontId="9" fillId="6" borderId="6" xfId="0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 applyProtection="1">
      <alignment horizontal="center" vertical="center"/>
    </xf>
    <xf numFmtId="0" fontId="9" fillId="6" borderId="3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 textRotation="90" shrinkToFit="1"/>
    </xf>
    <xf numFmtId="0" fontId="0" fillId="0" borderId="16" xfId="0" applyBorder="1" applyAlignment="1">
      <alignment horizontal="center" vertical="center" textRotation="90" shrinkToFit="1"/>
    </xf>
    <xf numFmtId="0" fontId="0" fillId="0" borderId="16" xfId="0" applyBorder="1" applyAlignment="1" applyProtection="1">
      <alignment horizontal="center" textRotation="90"/>
    </xf>
    <xf numFmtId="0" fontId="13" fillId="0" borderId="16" xfId="0" applyFont="1" applyBorder="1" applyAlignment="1" applyProtection="1">
      <alignment horizontal="center" textRotation="90"/>
    </xf>
    <xf numFmtId="0" fontId="14" fillId="0" borderId="16" xfId="0" applyFont="1" applyBorder="1" applyAlignment="1" applyProtection="1">
      <alignment textRotation="90" wrapText="1"/>
    </xf>
    <xf numFmtId="0" fontId="14" fillId="0" borderId="16" xfId="0" applyFont="1" applyBorder="1" applyAlignment="1">
      <alignment textRotation="90" wrapText="1"/>
    </xf>
    <xf numFmtId="0" fontId="10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textRotation="90" shrinkToFit="1"/>
    </xf>
    <xf numFmtId="0" fontId="0" fillId="0" borderId="8" xfId="0" applyBorder="1" applyAlignment="1">
      <alignment horizontal="center" vertical="center" textRotation="90" shrinkToFit="1"/>
    </xf>
    <xf numFmtId="0" fontId="0" fillId="0" borderId="9" xfId="0" applyBorder="1" applyAlignment="1">
      <alignment horizontal="center" vertical="center" textRotation="90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5</xdr:col>
      <xdr:colOff>57150</xdr:colOff>
      <xdr:row>5</xdr:row>
      <xdr:rowOff>142875</xdr:rowOff>
    </xdr:to>
    <xdr:pic>
      <xdr:nvPicPr>
        <xdr:cNvPr id="2" name="Picture 3" descr="NFS Logo.jpg">
          <a:extLst>
            <a:ext uri="{FF2B5EF4-FFF2-40B4-BE49-F238E27FC236}">
              <a16:creationId xmlns:a16="http://schemas.microsoft.com/office/drawing/2014/main" id="{FDE5C8A3-BC23-4EBE-A314-3C1DAFCC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2438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213478</xdr:colOff>
      <xdr:row>1</xdr:row>
      <xdr:rowOff>104776</xdr:rowOff>
    </xdr:from>
    <xdr:to>
      <xdr:col>29</xdr:col>
      <xdr:colOff>684009</xdr:colOff>
      <xdr:row>7</xdr:row>
      <xdr:rowOff>27767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B4E34-5212-42C7-BEAE-9E7BB9073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62653" y="247651"/>
          <a:ext cx="2508881" cy="113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C3F5-8619-44B1-8799-CB577A3D2322}">
  <dimension ref="A1:AE36"/>
  <sheetViews>
    <sheetView tabSelected="1" view="pageBreakPreview" zoomScaleNormal="100" zoomScaleSheetLayoutView="100" workbookViewId="0">
      <pane ySplit="10" topLeftCell="A11" activePane="bottomLeft" state="frozen"/>
      <selection activeCell="B1" sqref="B1"/>
      <selection pane="bottomLeft" activeCell="J16" sqref="J16"/>
    </sheetView>
  </sheetViews>
  <sheetFormatPr defaultColWidth="10.28515625" defaultRowHeight="15" x14ac:dyDescent="0.25"/>
  <cols>
    <col min="1" max="1" width="3.140625" style="11" customWidth="1"/>
    <col min="2" max="6" width="8.28515625" style="5" customWidth="1"/>
    <col min="7" max="8" width="5.7109375" style="5" customWidth="1"/>
    <col min="9" max="20" width="9.140625" style="5" bestFit="1" customWidth="1"/>
    <col min="21" max="22" width="9.140625" style="5" customWidth="1"/>
    <col min="23" max="23" width="10.28515625" style="5" customWidth="1"/>
    <col min="24" max="24" width="9.28515625" style="5" customWidth="1"/>
    <col min="25" max="25" width="10.28515625" style="5" customWidth="1"/>
    <col min="26" max="26" width="9.140625" style="5" customWidth="1"/>
    <col min="27" max="27" width="10.5703125" style="12" bestFit="1" customWidth="1"/>
    <col min="28" max="28" width="9.7109375" style="5" customWidth="1"/>
    <col min="29" max="29" width="10.28515625" style="5" customWidth="1"/>
    <col min="30" max="30" width="12" style="5" customWidth="1"/>
    <col min="31" max="16384" width="10.28515625" style="5"/>
  </cols>
  <sheetData>
    <row r="1" spans="1:30" ht="11.25" customHeight="1" x14ac:dyDescent="0.25">
      <c r="A1" s="19"/>
      <c r="B1" s="13"/>
      <c r="C1" s="13"/>
      <c r="D1" s="13"/>
      <c r="E1" s="13"/>
      <c r="F1" s="91" t="s">
        <v>46</v>
      </c>
      <c r="G1" s="92"/>
      <c r="H1" s="93"/>
      <c r="I1" s="98" t="s">
        <v>2</v>
      </c>
      <c r="J1" s="98" t="s">
        <v>3</v>
      </c>
      <c r="K1" s="98" t="s">
        <v>4</v>
      </c>
      <c r="L1" s="98" t="s">
        <v>5</v>
      </c>
      <c r="M1" s="85" t="s">
        <v>6</v>
      </c>
      <c r="N1" s="85" t="s">
        <v>7</v>
      </c>
      <c r="O1" s="85" t="s">
        <v>8</v>
      </c>
      <c r="P1" s="85" t="s">
        <v>9</v>
      </c>
      <c r="Q1" s="85" t="s">
        <v>10</v>
      </c>
      <c r="R1" s="85" t="s">
        <v>11</v>
      </c>
      <c r="S1" s="85" t="s">
        <v>12</v>
      </c>
      <c r="T1" s="85" t="s">
        <v>13</v>
      </c>
      <c r="U1" s="87" t="s">
        <v>39</v>
      </c>
      <c r="V1" s="88" t="s">
        <v>40</v>
      </c>
      <c r="W1" s="89" t="s">
        <v>41</v>
      </c>
      <c r="X1" s="89" t="s">
        <v>42</v>
      </c>
      <c r="Y1" s="89" t="s">
        <v>43</v>
      </c>
      <c r="Z1" s="63" t="s">
        <v>44</v>
      </c>
      <c r="AA1" s="65"/>
      <c r="AB1" s="65"/>
      <c r="AC1" s="65"/>
      <c r="AD1" s="66"/>
    </row>
    <row r="2" spans="1:30" ht="12" customHeight="1" x14ac:dyDescent="0.25">
      <c r="A2" s="14"/>
      <c r="B2" s="15"/>
      <c r="C2" s="15"/>
      <c r="D2" s="15"/>
      <c r="E2" s="15"/>
      <c r="F2" s="94"/>
      <c r="G2" s="94"/>
      <c r="H2" s="95"/>
      <c r="I2" s="99"/>
      <c r="J2" s="99"/>
      <c r="K2" s="99"/>
      <c r="L2" s="99"/>
      <c r="M2" s="86"/>
      <c r="N2" s="86"/>
      <c r="O2" s="86"/>
      <c r="P2" s="86"/>
      <c r="Q2" s="86"/>
      <c r="R2" s="86"/>
      <c r="S2" s="86"/>
      <c r="T2" s="86"/>
      <c r="U2" s="87"/>
      <c r="V2" s="88"/>
      <c r="W2" s="90"/>
      <c r="X2" s="90"/>
      <c r="Y2" s="90"/>
      <c r="Z2" s="64"/>
      <c r="AA2" s="67"/>
      <c r="AB2" s="67"/>
      <c r="AC2" s="67"/>
      <c r="AD2" s="68"/>
    </row>
    <row r="3" spans="1:30" ht="21.75" customHeight="1" x14ac:dyDescent="0.25">
      <c r="A3" s="14"/>
      <c r="B3" s="15"/>
      <c r="C3" s="15"/>
      <c r="D3" s="15"/>
      <c r="E3" s="15"/>
      <c r="F3" s="94"/>
      <c r="G3" s="94"/>
      <c r="H3" s="95"/>
      <c r="I3" s="99"/>
      <c r="J3" s="99"/>
      <c r="K3" s="99"/>
      <c r="L3" s="99"/>
      <c r="M3" s="86"/>
      <c r="N3" s="86"/>
      <c r="O3" s="86"/>
      <c r="P3" s="86"/>
      <c r="Q3" s="86"/>
      <c r="R3" s="86"/>
      <c r="S3" s="86"/>
      <c r="T3" s="86"/>
      <c r="U3" s="87"/>
      <c r="V3" s="88"/>
      <c r="W3" s="90"/>
      <c r="X3" s="90"/>
      <c r="Y3" s="90"/>
      <c r="Z3" s="64"/>
      <c r="AA3" s="67"/>
      <c r="AB3" s="67"/>
      <c r="AC3" s="67"/>
      <c r="AD3" s="68"/>
    </row>
    <row r="4" spans="1:30" ht="15" customHeight="1" x14ac:dyDescent="0.25">
      <c r="A4" s="14"/>
      <c r="B4" s="15"/>
      <c r="C4" s="15"/>
      <c r="D4" s="15"/>
      <c r="E4" s="15"/>
      <c r="F4" s="94"/>
      <c r="G4" s="94"/>
      <c r="H4" s="95"/>
      <c r="I4" s="99"/>
      <c r="J4" s="99"/>
      <c r="K4" s="99"/>
      <c r="L4" s="99"/>
      <c r="M4" s="86"/>
      <c r="N4" s="86"/>
      <c r="O4" s="86"/>
      <c r="P4" s="86"/>
      <c r="Q4" s="86"/>
      <c r="R4" s="86"/>
      <c r="S4" s="86"/>
      <c r="T4" s="86"/>
      <c r="U4" s="87"/>
      <c r="V4" s="88"/>
      <c r="W4" s="90"/>
      <c r="X4" s="90"/>
      <c r="Y4" s="90"/>
      <c r="Z4" s="64"/>
      <c r="AA4" s="67"/>
      <c r="AB4" s="67"/>
      <c r="AC4" s="67"/>
      <c r="AD4" s="68"/>
    </row>
    <row r="5" spans="1:30" ht="15" customHeight="1" x14ac:dyDescent="0.25">
      <c r="A5" s="14"/>
      <c r="B5" s="15"/>
      <c r="C5" s="15"/>
      <c r="D5" s="15"/>
      <c r="E5" s="15"/>
      <c r="F5" s="94"/>
      <c r="G5" s="94"/>
      <c r="H5" s="95"/>
      <c r="I5" s="99"/>
      <c r="J5" s="99"/>
      <c r="K5" s="99"/>
      <c r="L5" s="99"/>
      <c r="M5" s="86"/>
      <c r="N5" s="86"/>
      <c r="O5" s="86"/>
      <c r="P5" s="86"/>
      <c r="Q5" s="86"/>
      <c r="R5" s="86"/>
      <c r="S5" s="86"/>
      <c r="T5" s="86"/>
      <c r="U5" s="87"/>
      <c r="V5" s="88"/>
      <c r="W5" s="90"/>
      <c r="X5" s="90"/>
      <c r="Y5" s="90"/>
      <c r="Z5" s="64"/>
      <c r="AA5" s="67"/>
      <c r="AB5" s="67"/>
      <c r="AC5" s="67"/>
      <c r="AD5" s="68"/>
    </row>
    <row r="6" spans="1:30" ht="15.75" customHeight="1" thickBot="1" x14ac:dyDescent="0.3">
      <c r="A6" s="16"/>
      <c r="B6" s="17"/>
      <c r="C6" s="17"/>
      <c r="D6" s="17"/>
      <c r="E6" s="17"/>
      <c r="F6" s="96"/>
      <c r="G6" s="96"/>
      <c r="H6" s="97"/>
      <c r="I6" s="99"/>
      <c r="J6" s="99"/>
      <c r="K6" s="99"/>
      <c r="L6" s="99"/>
      <c r="M6" s="86"/>
      <c r="N6" s="86"/>
      <c r="O6" s="86"/>
      <c r="P6" s="86"/>
      <c r="Q6" s="86"/>
      <c r="R6" s="86"/>
      <c r="S6" s="86"/>
      <c r="T6" s="86"/>
      <c r="U6" s="87"/>
      <c r="V6" s="88"/>
      <c r="W6" s="90"/>
      <c r="X6" s="90"/>
      <c r="Y6" s="90"/>
      <c r="Z6" s="64"/>
      <c r="AA6" s="67"/>
      <c r="AB6" s="67"/>
      <c r="AC6" s="67"/>
      <c r="AD6" s="68"/>
    </row>
    <row r="7" spans="1:30" ht="15.75" customHeight="1" x14ac:dyDescent="0.25">
      <c r="A7" s="71" t="s">
        <v>1</v>
      </c>
      <c r="B7" s="72"/>
      <c r="C7" s="72"/>
      <c r="D7" s="72"/>
      <c r="E7" s="72"/>
      <c r="F7" s="72"/>
      <c r="G7" s="72"/>
      <c r="H7" s="72"/>
      <c r="I7" s="99"/>
      <c r="J7" s="99"/>
      <c r="K7" s="99"/>
      <c r="L7" s="99"/>
      <c r="M7" s="86"/>
      <c r="N7" s="86"/>
      <c r="O7" s="86"/>
      <c r="P7" s="86"/>
      <c r="Q7" s="86"/>
      <c r="R7" s="86"/>
      <c r="S7" s="86"/>
      <c r="T7" s="86"/>
      <c r="U7" s="87"/>
      <c r="V7" s="88"/>
      <c r="W7" s="90"/>
      <c r="X7" s="90"/>
      <c r="Y7" s="90"/>
      <c r="Z7" s="64"/>
      <c r="AA7" s="67"/>
      <c r="AB7" s="67"/>
      <c r="AC7" s="67"/>
      <c r="AD7" s="68"/>
    </row>
    <row r="8" spans="1:30" ht="15.75" customHeight="1" thickBot="1" x14ac:dyDescent="0.3">
      <c r="A8" s="73"/>
      <c r="B8" s="74"/>
      <c r="C8" s="74"/>
      <c r="D8" s="74"/>
      <c r="E8" s="74"/>
      <c r="F8" s="74"/>
      <c r="G8" s="74"/>
      <c r="H8" s="74"/>
      <c r="I8" s="100"/>
      <c r="J8" s="100"/>
      <c r="K8" s="100"/>
      <c r="L8" s="100"/>
      <c r="M8" s="86"/>
      <c r="N8" s="86"/>
      <c r="O8" s="86"/>
      <c r="P8" s="86"/>
      <c r="Q8" s="86"/>
      <c r="R8" s="86"/>
      <c r="S8" s="86"/>
      <c r="T8" s="86"/>
      <c r="U8" s="87"/>
      <c r="V8" s="88"/>
      <c r="W8" s="90"/>
      <c r="X8" s="90"/>
      <c r="Y8" s="90"/>
      <c r="Z8" s="64"/>
      <c r="AA8" s="69"/>
      <c r="AB8" s="69"/>
      <c r="AC8" s="69"/>
      <c r="AD8" s="70"/>
    </row>
    <row r="9" spans="1:30" ht="15" customHeight="1" x14ac:dyDescent="0.25">
      <c r="A9" s="75" t="s">
        <v>17</v>
      </c>
      <c r="B9" s="76"/>
      <c r="C9" s="76"/>
      <c r="D9" s="76"/>
      <c r="E9" s="76"/>
      <c r="F9" s="76"/>
      <c r="G9" s="76"/>
      <c r="H9" s="77"/>
      <c r="I9" s="81">
        <v>1811</v>
      </c>
      <c r="J9" s="82">
        <v>2014</v>
      </c>
      <c r="K9" s="81">
        <v>3014</v>
      </c>
      <c r="L9" s="82">
        <v>1178</v>
      </c>
      <c r="M9" s="57">
        <v>2084</v>
      </c>
      <c r="N9" s="84">
        <v>2056</v>
      </c>
      <c r="O9" s="57">
        <v>2071</v>
      </c>
      <c r="P9" s="59">
        <v>2088</v>
      </c>
      <c r="Q9" s="57">
        <v>2142</v>
      </c>
      <c r="R9" s="59">
        <v>2032</v>
      </c>
      <c r="S9" s="61">
        <v>2042</v>
      </c>
      <c r="T9" s="59">
        <v>3025</v>
      </c>
      <c r="U9" s="57">
        <v>1711</v>
      </c>
      <c r="V9" s="59">
        <v>1179</v>
      </c>
      <c r="W9" s="57">
        <v>1716</v>
      </c>
      <c r="X9" s="59">
        <v>2156</v>
      </c>
      <c r="Y9" s="57">
        <v>7211</v>
      </c>
      <c r="Z9" s="59">
        <v>1151</v>
      </c>
      <c r="AA9" s="49" t="s">
        <v>38</v>
      </c>
      <c r="AB9" s="51"/>
      <c r="AC9" s="52"/>
      <c r="AD9" s="53"/>
    </row>
    <row r="10" spans="1:30" ht="13.5" customHeight="1" thickBot="1" x14ac:dyDescent="0.3">
      <c r="A10" s="78"/>
      <c r="B10" s="79"/>
      <c r="C10" s="79"/>
      <c r="D10" s="79"/>
      <c r="E10" s="79"/>
      <c r="F10" s="79"/>
      <c r="G10" s="79"/>
      <c r="H10" s="80"/>
      <c r="I10" s="58"/>
      <c r="J10" s="83"/>
      <c r="K10" s="58"/>
      <c r="L10" s="83"/>
      <c r="M10" s="58"/>
      <c r="N10" s="83"/>
      <c r="O10" s="58"/>
      <c r="P10" s="60"/>
      <c r="Q10" s="58"/>
      <c r="R10" s="60"/>
      <c r="S10" s="62"/>
      <c r="T10" s="60"/>
      <c r="U10" s="58"/>
      <c r="V10" s="60"/>
      <c r="W10" s="58"/>
      <c r="X10" s="60"/>
      <c r="Y10" s="58"/>
      <c r="Z10" s="60"/>
      <c r="AA10" s="50"/>
      <c r="AB10" s="54"/>
      <c r="AC10" s="54"/>
      <c r="AD10" s="55"/>
    </row>
    <row r="11" spans="1:30" ht="29.25" customHeight="1" thickBot="1" x14ac:dyDescent="0.45">
      <c r="A11" s="6" t="s">
        <v>18</v>
      </c>
      <c r="B11" s="47" t="s">
        <v>45</v>
      </c>
      <c r="C11" s="47"/>
      <c r="D11" s="47"/>
      <c r="E11" s="47"/>
      <c r="F11" s="47"/>
      <c r="G11" s="47"/>
      <c r="H11" s="48"/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23">
        <f t="shared" ref="AA11:AA30" si="0">SUM(I11:Z11)</f>
        <v>18</v>
      </c>
      <c r="AB11" s="56"/>
      <c r="AC11" s="56"/>
      <c r="AD11" s="55"/>
    </row>
    <row r="12" spans="1:30" ht="21.75" customHeight="1" thickBot="1" x14ac:dyDescent="0.45">
      <c r="A12" s="6" t="s">
        <v>19</v>
      </c>
      <c r="B12" s="47"/>
      <c r="C12" s="47"/>
      <c r="D12" s="47"/>
      <c r="E12" s="47"/>
      <c r="F12" s="47"/>
      <c r="G12" s="47"/>
      <c r="H12" s="4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3">
        <f t="shared" si="0"/>
        <v>0</v>
      </c>
      <c r="AB12" s="56"/>
      <c r="AC12" s="56"/>
      <c r="AD12" s="55"/>
    </row>
    <row r="13" spans="1:30" ht="30" customHeight="1" thickBot="1" x14ac:dyDescent="0.45">
      <c r="A13" s="6" t="s">
        <v>20</v>
      </c>
      <c r="B13" s="47"/>
      <c r="C13" s="47"/>
      <c r="D13" s="47"/>
      <c r="E13" s="47"/>
      <c r="F13" s="47"/>
      <c r="G13" s="47"/>
      <c r="H13" s="4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3">
        <f t="shared" si="0"/>
        <v>0</v>
      </c>
      <c r="AB13" s="56"/>
      <c r="AC13" s="56"/>
      <c r="AD13" s="55"/>
    </row>
    <row r="14" spans="1:30" ht="31.5" customHeight="1" thickBot="1" x14ac:dyDescent="0.45">
      <c r="A14" s="6" t="s">
        <v>21</v>
      </c>
      <c r="B14" s="47"/>
      <c r="C14" s="47"/>
      <c r="D14" s="47"/>
      <c r="E14" s="47"/>
      <c r="F14" s="47"/>
      <c r="G14" s="47"/>
      <c r="H14" s="4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3">
        <f t="shared" si="0"/>
        <v>0</v>
      </c>
      <c r="AB14" s="56"/>
      <c r="AC14" s="56"/>
      <c r="AD14" s="55"/>
    </row>
    <row r="15" spans="1:30" ht="34.5" customHeight="1" thickBot="1" x14ac:dyDescent="0.45">
      <c r="A15" s="6" t="s">
        <v>22</v>
      </c>
      <c r="B15" s="47"/>
      <c r="C15" s="47"/>
      <c r="D15" s="47"/>
      <c r="E15" s="47"/>
      <c r="F15" s="47"/>
      <c r="G15" s="47"/>
      <c r="H15" s="4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3">
        <f t="shared" si="0"/>
        <v>0</v>
      </c>
      <c r="AB15" s="56"/>
      <c r="AC15" s="56"/>
      <c r="AD15" s="55"/>
    </row>
    <row r="16" spans="1:30" ht="29.25" customHeight="1" thickBot="1" x14ac:dyDescent="0.45">
      <c r="A16" s="6" t="s">
        <v>23</v>
      </c>
      <c r="B16" s="47"/>
      <c r="C16" s="47"/>
      <c r="D16" s="47"/>
      <c r="E16" s="47"/>
      <c r="F16" s="47"/>
      <c r="G16" s="47"/>
      <c r="H16" s="4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3">
        <f t="shared" si="0"/>
        <v>0</v>
      </c>
      <c r="AB16" s="56"/>
      <c r="AC16" s="56"/>
      <c r="AD16" s="55"/>
    </row>
    <row r="17" spans="1:31" ht="31.5" customHeight="1" thickBot="1" x14ac:dyDescent="0.45">
      <c r="A17" s="6" t="s">
        <v>24</v>
      </c>
      <c r="B17" s="47"/>
      <c r="C17" s="47"/>
      <c r="D17" s="47"/>
      <c r="E17" s="47"/>
      <c r="F17" s="47"/>
      <c r="G17" s="47"/>
      <c r="H17" s="4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3">
        <f t="shared" si="0"/>
        <v>0</v>
      </c>
      <c r="AB17" s="56"/>
      <c r="AC17" s="56"/>
      <c r="AD17" s="55"/>
    </row>
    <row r="18" spans="1:31" ht="31.5" customHeight="1" thickBot="1" x14ac:dyDescent="0.45">
      <c r="A18" s="6" t="s">
        <v>25</v>
      </c>
      <c r="B18" s="47"/>
      <c r="C18" s="47"/>
      <c r="D18" s="47"/>
      <c r="E18" s="47"/>
      <c r="F18" s="47"/>
      <c r="G18" s="47"/>
      <c r="H18" s="4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3">
        <f t="shared" si="0"/>
        <v>0</v>
      </c>
      <c r="AB18" s="56"/>
      <c r="AC18" s="56"/>
      <c r="AD18" s="55"/>
    </row>
    <row r="19" spans="1:31" ht="30.75" customHeight="1" thickBot="1" x14ac:dyDescent="0.45">
      <c r="A19" s="6" t="s">
        <v>26</v>
      </c>
      <c r="B19" s="47"/>
      <c r="C19" s="47"/>
      <c r="D19" s="47"/>
      <c r="E19" s="47"/>
      <c r="F19" s="47"/>
      <c r="G19" s="47"/>
      <c r="H19" s="4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3">
        <f t="shared" si="0"/>
        <v>0</v>
      </c>
      <c r="AB19" s="56"/>
      <c r="AC19" s="56"/>
      <c r="AD19" s="55"/>
    </row>
    <row r="20" spans="1:31" ht="27.75" customHeight="1" thickBot="1" x14ac:dyDescent="0.45">
      <c r="A20" s="6" t="s">
        <v>27</v>
      </c>
      <c r="B20" s="47"/>
      <c r="C20" s="47"/>
      <c r="D20" s="47"/>
      <c r="E20" s="47"/>
      <c r="F20" s="47"/>
      <c r="G20" s="47"/>
      <c r="H20" s="4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3">
        <f t="shared" si="0"/>
        <v>0</v>
      </c>
      <c r="AB20" s="56"/>
      <c r="AC20" s="56"/>
      <c r="AD20" s="55"/>
    </row>
    <row r="21" spans="1:31" ht="27" customHeight="1" thickBot="1" x14ac:dyDescent="0.45">
      <c r="A21" s="6" t="s">
        <v>28</v>
      </c>
      <c r="B21" s="47"/>
      <c r="C21" s="47"/>
      <c r="D21" s="47"/>
      <c r="E21" s="47"/>
      <c r="F21" s="47"/>
      <c r="G21" s="47"/>
      <c r="H21" s="4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3">
        <f t="shared" si="0"/>
        <v>0</v>
      </c>
      <c r="AB21" s="56"/>
      <c r="AC21" s="56"/>
      <c r="AD21" s="55"/>
    </row>
    <row r="22" spans="1:31" ht="28.5" customHeight="1" thickBot="1" x14ac:dyDescent="0.45">
      <c r="A22" s="6" t="s">
        <v>29</v>
      </c>
      <c r="B22" s="47"/>
      <c r="C22" s="47"/>
      <c r="D22" s="47"/>
      <c r="E22" s="47"/>
      <c r="F22" s="47"/>
      <c r="G22" s="47"/>
      <c r="H22" s="4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3">
        <f t="shared" si="0"/>
        <v>0</v>
      </c>
      <c r="AB22" s="56"/>
      <c r="AC22" s="56"/>
      <c r="AD22" s="55"/>
    </row>
    <row r="23" spans="1:31" ht="29.25" customHeight="1" thickBot="1" x14ac:dyDescent="0.45">
      <c r="A23" s="6" t="s">
        <v>30</v>
      </c>
      <c r="B23" s="47"/>
      <c r="C23" s="47"/>
      <c r="D23" s="47"/>
      <c r="E23" s="47"/>
      <c r="F23" s="47"/>
      <c r="G23" s="47"/>
      <c r="H23" s="4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3">
        <f t="shared" si="0"/>
        <v>0</v>
      </c>
      <c r="AB23" s="56"/>
      <c r="AC23" s="56"/>
      <c r="AD23" s="55"/>
    </row>
    <row r="24" spans="1:31" ht="27" customHeight="1" thickBot="1" x14ac:dyDescent="0.45">
      <c r="A24" s="6" t="s">
        <v>31</v>
      </c>
      <c r="B24" s="47"/>
      <c r="C24" s="47"/>
      <c r="D24" s="47"/>
      <c r="E24" s="47"/>
      <c r="F24" s="47"/>
      <c r="G24" s="47"/>
      <c r="H24" s="4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3">
        <f t="shared" si="0"/>
        <v>0</v>
      </c>
      <c r="AB24" s="56"/>
      <c r="AC24" s="56"/>
      <c r="AD24" s="55"/>
    </row>
    <row r="25" spans="1:31" ht="27" customHeight="1" thickBot="1" x14ac:dyDescent="0.45">
      <c r="A25" s="6" t="s">
        <v>32</v>
      </c>
      <c r="B25" s="47"/>
      <c r="C25" s="47"/>
      <c r="D25" s="47"/>
      <c r="E25" s="47"/>
      <c r="F25" s="47"/>
      <c r="G25" s="47"/>
      <c r="H25" s="4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3">
        <f t="shared" si="0"/>
        <v>0</v>
      </c>
      <c r="AB25" s="56"/>
      <c r="AC25" s="56"/>
      <c r="AD25" s="55"/>
    </row>
    <row r="26" spans="1:31" ht="27.75" customHeight="1" thickBot="1" x14ac:dyDescent="0.45">
      <c r="A26" s="6" t="s">
        <v>33</v>
      </c>
      <c r="B26" s="47"/>
      <c r="C26" s="47"/>
      <c r="D26" s="47"/>
      <c r="E26" s="47"/>
      <c r="F26" s="47"/>
      <c r="G26" s="47"/>
      <c r="H26" s="4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3">
        <f t="shared" si="0"/>
        <v>0</v>
      </c>
      <c r="AB26" s="56"/>
      <c r="AC26" s="56"/>
      <c r="AD26" s="55"/>
    </row>
    <row r="27" spans="1:31" ht="27.75" customHeight="1" thickBot="1" x14ac:dyDescent="0.45">
      <c r="A27" s="6" t="s">
        <v>34</v>
      </c>
      <c r="B27" s="47"/>
      <c r="C27" s="47"/>
      <c r="D27" s="47"/>
      <c r="E27" s="47"/>
      <c r="F27" s="47"/>
      <c r="G27" s="47"/>
      <c r="H27" s="4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3">
        <f t="shared" si="0"/>
        <v>0</v>
      </c>
      <c r="AB27" s="56"/>
      <c r="AC27" s="56"/>
      <c r="AD27" s="55"/>
    </row>
    <row r="28" spans="1:31" ht="30" customHeight="1" thickBot="1" x14ac:dyDescent="0.45">
      <c r="A28" s="18" t="s">
        <v>35</v>
      </c>
      <c r="B28" s="47"/>
      <c r="C28" s="47"/>
      <c r="D28" s="47"/>
      <c r="E28" s="47"/>
      <c r="F28" s="47"/>
      <c r="G28" s="47"/>
      <c r="H28" s="4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3">
        <f t="shared" si="0"/>
        <v>0</v>
      </c>
      <c r="AB28" s="56"/>
      <c r="AC28" s="56"/>
      <c r="AD28" s="55"/>
    </row>
    <row r="29" spans="1:31" ht="28.5" customHeight="1" thickBot="1" x14ac:dyDescent="0.45">
      <c r="A29" s="6" t="s">
        <v>36</v>
      </c>
      <c r="B29" s="47"/>
      <c r="C29" s="47"/>
      <c r="D29" s="47"/>
      <c r="E29" s="47"/>
      <c r="F29" s="47"/>
      <c r="G29" s="47"/>
      <c r="H29" s="4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3">
        <f t="shared" si="0"/>
        <v>0</v>
      </c>
      <c r="AB29" s="56"/>
      <c r="AC29" s="56"/>
      <c r="AD29" s="55"/>
      <c r="AE29" s="4"/>
    </row>
    <row r="30" spans="1:31" ht="20.25" customHeight="1" thickBot="1" x14ac:dyDescent="0.45">
      <c r="A30" s="6" t="s">
        <v>37</v>
      </c>
      <c r="B30" s="47"/>
      <c r="C30" s="47"/>
      <c r="D30" s="47"/>
      <c r="E30" s="47"/>
      <c r="F30" s="47"/>
      <c r="G30" s="47"/>
      <c r="H30" s="4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3">
        <f t="shared" si="0"/>
        <v>0</v>
      </c>
      <c r="AB30" s="56"/>
      <c r="AC30" s="56"/>
      <c r="AD30" s="55"/>
    </row>
    <row r="31" spans="1:31" ht="26.25" customHeight="1" thickBot="1" x14ac:dyDescent="0.3">
      <c r="A31" s="7"/>
      <c r="B31" s="8"/>
      <c r="C31" s="2"/>
      <c r="D31" s="8"/>
      <c r="E31" s="3"/>
      <c r="F31" s="38" t="s">
        <v>0</v>
      </c>
      <c r="G31" s="39"/>
      <c r="H31" s="40"/>
      <c r="I31" s="9">
        <f t="shared" ref="I31:Z31" si="1">SUM(I11:I30)</f>
        <v>1</v>
      </c>
      <c r="J31" s="9">
        <f t="shared" si="1"/>
        <v>1</v>
      </c>
      <c r="K31" s="9">
        <f t="shared" si="1"/>
        <v>1</v>
      </c>
      <c r="L31" s="9">
        <f t="shared" si="1"/>
        <v>1</v>
      </c>
      <c r="M31" s="9">
        <f t="shared" si="1"/>
        <v>1</v>
      </c>
      <c r="N31" s="9">
        <f t="shared" si="1"/>
        <v>1</v>
      </c>
      <c r="O31" s="9">
        <f t="shared" si="1"/>
        <v>1</v>
      </c>
      <c r="P31" s="9">
        <f t="shared" si="1"/>
        <v>1</v>
      </c>
      <c r="Q31" s="9">
        <f t="shared" si="1"/>
        <v>1</v>
      </c>
      <c r="R31" s="9">
        <f t="shared" si="1"/>
        <v>1</v>
      </c>
      <c r="S31" s="9">
        <f t="shared" si="1"/>
        <v>1</v>
      </c>
      <c r="T31" s="9">
        <f t="shared" si="1"/>
        <v>1</v>
      </c>
      <c r="U31" s="9">
        <f t="shared" si="1"/>
        <v>1</v>
      </c>
      <c r="V31" s="10">
        <f t="shared" si="1"/>
        <v>1</v>
      </c>
      <c r="W31" s="9">
        <f t="shared" si="1"/>
        <v>1</v>
      </c>
      <c r="X31" s="10">
        <f t="shared" si="1"/>
        <v>1</v>
      </c>
      <c r="Y31" s="9">
        <f t="shared" si="1"/>
        <v>1</v>
      </c>
      <c r="Z31" s="10">
        <f t="shared" si="1"/>
        <v>1</v>
      </c>
      <c r="AA31" s="24">
        <f>SUM(AA11:AA30)</f>
        <v>18</v>
      </c>
      <c r="AB31" s="41"/>
      <c r="AC31" s="42"/>
      <c r="AD31" s="43"/>
    </row>
    <row r="32" spans="1:31" ht="24" customHeight="1" x14ac:dyDescent="0.25">
      <c r="I32" s="36">
        <v>10</v>
      </c>
      <c r="J32" s="45">
        <v>12</v>
      </c>
      <c r="K32" s="36">
        <v>12</v>
      </c>
      <c r="L32" s="45">
        <v>14</v>
      </c>
      <c r="M32" s="36">
        <v>15</v>
      </c>
      <c r="N32" s="31">
        <v>20</v>
      </c>
      <c r="O32" s="36">
        <v>20</v>
      </c>
      <c r="P32" s="31">
        <v>20</v>
      </c>
      <c r="Q32" s="36">
        <v>20</v>
      </c>
      <c r="R32" s="31">
        <v>25</v>
      </c>
      <c r="S32" s="31">
        <v>25</v>
      </c>
      <c r="T32" s="31">
        <v>44</v>
      </c>
      <c r="U32" s="31">
        <v>12</v>
      </c>
      <c r="V32" s="31">
        <v>14</v>
      </c>
      <c r="W32" s="31">
        <v>14</v>
      </c>
      <c r="X32" s="31">
        <v>14</v>
      </c>
      <c r="Y32" s="31">
        <v>16</v>
      </c>
      <c r="Z32" s="31">
        <v>18</v>
      </c>
    </row>
    <row r="33" spans="5:27" ht="24" customHeight="1" thickBot="1" x14ac:dyDescent="0.3">
      <c r="I33" s="44"/>
      <c r="J33" s="46"/>
      <c r="K33" s="44"/>
      <c r="L33" s="46"/>
      <c r="M33" s="37"/>
      <c r="N33" s="32"/>
      <c r="O33" s="37"/>
      <c r="P33" s="32"/>
      <c r="Q33" s="37"/>
      <c r="R33" s="32"/>
      <c r="S33" s="32"/>
      <c r="T33" s="32"/>
      <c r="U33" s="32"/>
      <c r="V33" s="32"/>
      <c r="W33" s="32"/>
      <c r="X33" s="32"/>
      <c r="Y33" s="32"/>
      <c r="Z33" s="32"/>
    </row>
    <row r="34" spans="5:27" ht="24" customHeight="1" thickBot="1" x14ac:dyDescent="0.3">
      <c r="E34" s="29" t="s">
        <v>14</v>
      </c>
      <c r="F34" s="33"/>
      <c r="G34" s="33"/>
      <c r="H34" s="33"/>
      <c r="I34" s="20">
        <f t="shared" ref="I34:Z34" si="2">SUM(I32*I31)</f>
        <v>10</v>
      </c>
      <c r="J34" s="20">
        <f t="shared" si="2"/>
        <v>12</v>
      </c>
      <c r="K34" s="20">
        <f t="shared" si="2"/>
        <v>12</v>
      </c>
      <c r="L34" s="20">
        <f t="shared" si="2"/>
        <v>14</v>
      </c>
      <c r="M34" s="26">
        <f t="shared" si="2"/>
        <v>15</v>
      </c>
      <c r="N34" s="20">
        <f t="shared" si="2"/>
        <v>20</v>
      </c>
      <c r="O34" s="20">
        <f t="shared" si="2"/>
        <v>20</v>
      </c>
      <c r="P34" s="20">
        <f t="shared" si="2"/>
        <v>20</v>
      </c>
      <c r="Q34" s="20">
        <f t="shared" si="2"/>
        <v>20</v>
      </c>
      <c r="R34" s="20">
        <f t="shared" si="2"/>
        <v>25</v>
      </c>
      <c r="S34" s="20">
        <f>SUM(S32*S31)</f>
        <v>25</v>
      </c>
      <c r="T34" s="20">
        <f t="shared" si="2"/>
        <v>44</v>
      </c>
      <c r="U34" s="20">
        <f t="shared" si="2"/>
        <v>12</v>
      </c>
      <c r="V34" s="20">
        <f t="shared" si="2"/>
        <v>14</v>
      </c>
      <c r="W34" s="20">
        <f t="shared" si="2"/>
        <v>14</v>
      </c>
      <c r="X34" s="20">
        <f t="shared" si="2"/>
        <v>14</v>
      </c>
      <c r="Y34" s="20">
        <f t="shared" si="2"/>
        <v>16</v>
      </c>
      <c r="Z34" s="20">
        <f t="shared" si="2"/>
        <v>18</v>
      </c>
      <c r="AA34" s="25">
        <f>SUM(I34:Z34)</f>
        <v>325</v>
      </c>
    </row>
    <row r="35" spans="5:27" ht="15.75" thickBot="1" x14ac:dyDescent="0.3">
      <c r="E35" s="34" t="s">
        <v>15</v>
      </c>
      <c r="F35" s="35"/>
      <c r="G35" s="35"/>
      <c r="H35" s="35"/>
      <c r="I35" s="21">
        <f>SUM(I31*3.7)</f>
        <v>3.7</v>
      </c>
      <c r="J35" s="21">
        <f>SUM(J31*4.5)</f>
        <v>4.5</v>
      </c>
      <c r="K35" s="21">
        <f>SUM(K31*4.5)</f>
        <v>4.5</v>
      </c>
      <c r="L35" s="21">
        <f>SUM(L31*5.25)</f>
        <v>5.25</v>
      </c>
      <c r="M35" s="21">
        <f>SUM(M31*6)</f>
        <v>6</v>
      </c>
      <c r="N35" s="21">
        <f>SUM(N31*7.5)</f>
        <v>7.5</v>
      </c>
      <c r="O35" s="21">
        <f>SUM(O31*7.5)</f>
        <v>7.5</v>
      </c>
      <c r="P35" s="21">
        <f>SUM(P31*7.25)</f>
        <v>7.25</v>
      </c>
      <c r="Q35" s="21">
        <f>SUM(Q31*7.25)</f>
        <v>7.25</v>
      </c>
      <c r="R35" s="21">
        <f>SUM(R31*9.5)</f>
        <v>9.5</v>
      </c>
      <c r="S35" s="21">
        <f>SUM(S31*9.5)</f>
        <v>9.5</v>
      </c>
      <c r="T35" s="21">
        <f>SUM(T31*15)</f>
        <v>15</v>
      </c>
      <c r="U35" s="21">
        <f>SUM(U31*4.5)</f>
        <v>4.5</v>
      </c>
      <c r="V35" s="21">
        <f>SUM(V31*5.25)</f>
        <v>5.25</v>
      </c>
      <c r="W35" s="21">
        <f>SUM(W31*5.25)</f>
        <v>5.25</v>
      </c>
      <c r="X35" s="21">
        <f>SUM(X31*5.25)</f>
        <v>5.25</v>
      </c>
      <c r="Y35" s="21">
        <f t="shared" ref="Y35" si="3">SUM(Y31*5.5)</f>
        <v>5.5</v>
      </c>
      <c r="Z35" s="21">
        <f>SUM(Z31*5.75)</f>
        <v>5.75</v>
      </c>
      <c r="AA35" s="27">
        <f>SUM(I35:Z35)</f>
        <v>118.95</v>
      </c>
    </row>
    <row r="36" spans="5:27" ht="15.75" thickBot="1" x14ac:dyDescent="0.3">
      <c r="E36" s="29" t="s">
        <v>16</v>
      </c>
      <c r="F36" s="30"/>
      <c r="G36" s="30"/>
      <c r="H36" s="30"/>
      <c r="I36" s="22">
        <f t="shared" ref="I36:Z36" si="4">SUM(I34-I35)</f>
        <v>6.3</v>
      </c>
      <c r="J36" s="22">
        <f t="shared" si="4"/>
        <v>7.5</v>
      </c>
      <c r="K36" s="22">
        <f t="shared" si="4"/>
        <v>7.5</v>
      </c>
      <c r="L36" s="22">
        <f t="shared" si="4"/>
        <v>8.75</v>
      </c>
      <c r="M36" s="22">
        <f t="shared" si="4"/>
        <v>9</v>
      </c>
      <c r="N36" s="22">
        <f t="shared" si="4"/>
        <v>12.5</v>
      </c>
      <c r="O36" s="22">
        <f t="shared" si="4"/>
        <v>12.5</v>
      </c>
      <c r="P36" s="22">
        <f t="shared" si="4"/>
        <v>12.75</v>
      </c>
      <c r="Q36" s="22">
        <f t="shared" si="4"/>
        <v>12.75</v>
      </c>
      <c r="R36" s="22">
        <f t="shared" si="4"/>
        <v>15.5</v>
      </c>
      <c r="S36" s="22">
        <f t="shared" si="4"/>
        <v>15.5</v>
      </c>
      <c r="T36" s="22">
        <f t="shared" si="4"/>
        <v>29</v>
      </c>
      <c r="U36" s="22">
        <f t="shared" si="4"/>
        <v>7.5</v>
      </c>
      <c r="V36" s="22">
        <f t="shared" si="4"/>
        <v>8.75</v>
      </c>
      <c r="W36" s="22">
        <f t="shared" si="4"/>
        <v>8.75</v>
      </c>
      <c r="X36" s="22">
        <f t="shared" si="4"/>
        <v>8.75</v>
      </c>
      <c r="Y36" s="22">
        <f t="shared" si="4"/>
        <v>10.5</v>
      </c>
      <c r="Z36" s="22">
        <f t="shared" si="4"/>
        <v>12.25</v>
      </c>
      <c r="AA36" s="28">
        <f>SUM(I36:Z36)</f>
        <v>206.05</v>
      </c>
    </row>
  </sheetData>
  <sheetProtection algorithmName="SHA-512" hashValue="fsEewfpj7q3TLQzMuBJJE1uKlajfSbGEjTOABzBkyyqCOhgOvLOwkpO445S4UJaO7bxvk/fx7SDQZ2fXIN90TA==" saltValue="KlJsi54s4HyNfuxkJ8647g==" spinCount="100000" sheet="1" selectLockedCells="1"/>
  <mergeCells count="85">
    <mergeCell ref="M1:M8"/>
    <mergeCell ref="F1:H6"/>
    <mergeCell ref="I1:I8"/>
    <mergeCell ref="J1:J8"/>
    <mergeCell ref="K1:K8"/>
    <mergeCell ref="L1:L8"/>
    <mergeCell ref="Y1:Y8"/>
    <mergeCell ref="N1:N8"/>
    <mergeCell ref="O1:O8"/>
    <mergeCell ref="P1:P8"/>
    <mergeCell ref="Q1:Q8"/>
    <mergeCell ref="R1:R8"/>
    <mergeCell ref="S1:S8"/>
    <mergeCell ref="T9:T10"/>
    <mergeCell ref="Z1:Z8"/>
    <mergeCell ref="AA1:AD8"/>
    <mergeCell ref="A7:H8"/>
    <mergeCell ref="A9:H10"/>
    <mergeCell ref="I9:I10"/>
    <mergeCell ref="J9:J10"/>
    <mergeCell ref="K9:K10"/>
    <mergeCell ref="L9:L10"/>
    <mergeCell ref="M9:M10"/>
    <mergeCell ref="N9:N10"/>
    <mergeCell ref="T1:T8"/>
    <mergeCell ref="U1:U8"/>
    <mergeCell ref="V1:V8"/>
    <mergeCell ref="W1:W8"/>
    <mergeCell ref="X1:X8"/>
    <mergeCell ref="O9:O10"/>
    <mergeCell ref="P9:P10"/>
    <mergeCell ref="Q9:Q10"/>
    <mergeCell ref="R9:R10"/>
    <mergeCell ref="S9:S10"/>
    <mergeCell ref="AA9:AA10"/>
    <mergeCell ref="AB9:AD30"/>
    <mergeCell ref="B11:H11"/>
    <mergeCell ref="B12:H12"/>
    <mergeCell ref="B13:H13"/>
    <mergeCell ref="B14:H14"/>
    <mergeCell ref="B15:H15"/>
    <mergeCell ref="B16:H16"/>
    <mergeCell ref="B17:H17"/>
    <mergeCell ref="B18:H18"/>
    <mergeCell ref="U9:U10"/>
    <mergeCell ref="V9:V10"/>
    <mergeCell ref="W9:W10"/>
    <mergeCell ref="X9:X10"/>
    <mergeCell ref="Y9:Y10"/>
    <mergeCell ref="Z9:Z10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F31:H31"/>
    <mergeCell ref="AB31:AD31"/>
    <mergeCell ref="I32:I33"/>
    <mergeCell ref="J32:J33"/>
    <mergeCell ref="K32:K33"/>
    <mergeCell ref="L32:L33"/>
    <mergeCell ref="M32:M33"/>
    <mergeCell ref="N32:N33"/>
    <mergeCell ref="O32:O33"/>
    <mergeCell ref="P32:P33"/>
    <mergeCell ref="E36:H36"/>
    <mergeCell ref="W32:W33"/>
    <mergeCell ref="X32:X33"/>
    <mergeCell ref="Y32:Y33"/>
    <mergeCell ref="Z32:Z33"/>
    <mergeCell ref="E34:H34"/>
    <mergeCell ref="E35:H35"/>
    <mergeCell ref="Q32:Q33"/>
    <mergeCell ref="R32:R33"/>
    <mergeCell ref="S32:S33"/>
    <mergeCell ref="T32:T33"/>
    <mergeCell ref="U32:U33"/>
    <mergeCell ref="V32:V33"/>
  </mergeCells>
  <pageMargins left="0.25" right="0.25" top="1" bottom="1" header="0" footer="0"/>
  <pageSetup paperSize="17" scale="7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Stephens</dc:creator>
  <cp:lastModifiedBy>Mark Conrad</cp:lastModifiedBy>
  <cp:lastPrinted>2020-03-18T19:13:08Z</cp:lastPrinted>
  <dcterms:created xsi:type="dcterms:W3CDTF">2009-09-01T23:10:47Z</dcterms:created>
  <dcterms:modified xsi:type="dcterms:W3CDTF">2020-03-18T19:53:19Z</dcterms:modified>
</cp:coreProperties>
</file>